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2240" windowHeight="8055" firstSheet="1" activeTab="4"/>
  </bookViews>
  <sheets>
    <sheet name="PPh Pasal 22 berNPWP" sheetId="1" r:id="rId1"/>
    <sheet name="PPh Pasal 22 nonNPWP" sheetId="5" r:id="rId2"/>
    <sheet name="PPh Pasal 23 berNPWP" sheetId="4" r:id="rId3"/>
    <sheet name="PPh Pasal 23 nonNPWP" sheetId="6" r:id="rId4"/>
    <sheet name="Final sewa tanahbangunan" sheetId="7" r:id="rId5"/>
  </sheets>
  <calcPr calcId="124519"/>
</workbook>
</file>

<file path=xl/calcChain.xml><?xml version="1.0" encoding="utf-8"?>
<calcChain xmlns="http://schemas.openxmlformats.org/spreadsheetml/2006/main">
  <c r="F6" i="6"/>
  <c r="F2"/>
  <c r="F4" s="1"/>
  <c r="F7" i="4"/>
  <c r="F6"/>
  <c r="F4"/>
  <c r="F2"/>
  <c r="F6" i="5"/>
  <c r="F2"/>
  <c r="F7" i="6" l="1"/>
  <c r="G2" s="1"/>
  <c r="G2" i="4"/>
  <c r="F7" i="5"/>
  <c r="G2" s="1"/>
  <c r="F4"/>
  <c r="B4" i="7"/>
  <c r="B5" s="1"/>
  <c r="C5"/>
  <c r="B6" i="6" l="1"/>
  <c r="B7" s="1"/>
  <c r="C7"/>
  <c r="B4"/>
  <c r="B2" s="1"/>
  <c r="B6" i="5"/>
  <c r="B7" s="1"/>
  <c r="C7"/>
  <c r="B4"/>
  <c r="B2" s="1"/>
  <c r="B6" i="1"/>
  <c r="B7" s="1"/>
  <c r="B6" i="4"/>
  <c r="B7" s="1"/>
  <c r="C7"/>
  <c r="B4"/>
  <c r="B2" s="1"/>
  <c r="C7" i="1"/>
  <c r="B4"/>
  <c r="B2" s="1"/>
  <c r="F2" s="1"/>
  <c r="F6" l="1"/>
  <c r="F4"/>
  <c r="F7" l="1"/>
  <c r="G2" s="1"/>
</calcChain>
</file>

<file path=xl/sharedStrings.xml><?xml version="1.0" encoding="utf-8"?>
<sst xmlns="http://schemas.openxmlformats.org/spreadsheetml/2006/main" count="73" uniqueCount="22">
  <si>
    <t>RAB</t>
  </si>
  <si>
    <t>DPP</t>
  </si>
  <si>
    <t>PPN</t>
  </si>
  <si>
    <t>Uang diterima toko</t>
  </si>
  <si>
    <t>Rumus supaya mudah dg EXCEL :</t>
  </si>
  <si>
    <t>2. Pada Goal-Seek, isikan :</t>
  </si>
  <si>
    <t xml:space="preserve">     Set Cell</t>
  </si>
  <si>
    <t>B7</t>
  </si>
  <si>
    <t>B3</t>
  </si>
  <si>
    <t xml:space="preserve">    By Changing cell  :</t>
  </si>
  <si>
    <t xml:space="preserve">    To Value :</t>
  </si>
  <si>
    <t>3. Hasilnya, di RAB akan muncul angkanya</t>
  </si>
  <si>
    <r>
      <t>1. Klik</t>
    </r>
    <r>
      <rPr>
        <b/>
        <sz val="11"/>
        <color rgb="FFFF0000"/>
        <rFont val="Calibri"/>
        <family val="2"/>
        <scheme val="minor"/>
      </rPr>
      <t xml:space="preserve"> Data</t>
    </r>
    <r>
      <rPr>
        <sz val="11"/>
        <color theme="1"/>
        <rFont val="Calibri"/>
        <family val="2"/>
        <charset val="1"/>
        <scheme val="minor"/>
      </rPr>
      <t xml:space="preserve">, lalu </t>
    </r>
    <r>
      <rPr>
        <b/>
        <sz val="11"/>
        <color rgb="FFFF0000"/>
        <rFont val="Calibri"/>
        <family val="2"/>
        <scheme val="minor"/>
      </rPr>
      <t>What-If Analysis</t>
    </r>
    <r>
      <rPr>
        <sz val="11"/>
        <color theme="1"/>
        <rFont val="Calibri"/>
        <family val="2"/>
        <charset val="1"/>
        <scheme val="minor"/>
      </rPr>
      <t xml:space="preserve">. Pilih : </t>
    </r>
    <r>
      <rPr>
        <b/>
        <sz val="11"/>
        <color rgb="FFFF0000"/>
        <rFont val="Calibri"/>
        <family val="2"/>
        <scheme val="minor"/>
      </rPr>
      <t>Goal-Seek</t>
    </r>
  </si>
  <si>
    <t>PPh Pasal 23, toko punya NPWP</t>
  </si>
  <si>
    <t>PPh Pasal 22, toko punya NPWP</t>
  </si>
  <si>
    <t>PPh Pasal 22, toko TIDAK punya NPWP</t>
  </si>
  <si>
    <t>PPh Pasal 23, toko TIDAK punya NPWP</t>
  </si>
  <si>
    <t>diisi dg NILAI UANG yg diminta toko</t>
  </si>
  <si>
    <t>Uang diterima yang punya tanah/bangunan</t>
  </si>
  <si>
    <r>
      <t>1. Klik</t>
    </r>
    <r>
      <rPr>
        <b/>
        <sz val="18"/>
        <color theme="1"/>
        <rFont val="Arial Black"/>
        <family val="2"/>
      </rPr>
      <t xml:space="preserve"> Data</t>
    </r>
    <r>
      <rPr>
        <sz val="18"/>
        <color theme="1"/>
        <rFont val="Arial Black"/>
        <family val="2"/>
      </rPr>
      <t xml:space="preserve">, lalu </t>
    </r>
    <r>
      <rPr>
        <b/>
        <sz val="18"/>
        <color theme="1"/>
        <rFont val="Arial Black"/>
        <family val="2"/>
      </rPr>
      <t>What-If Analysis</t>
    </r>
    <r>
      <rPr>
        <sz val="18"/>
        <color theme="1"/>
        <rFont val="Arial Black"/>
        <family val="2"/>
      </rPr>
      <t xml:space="preserve">. Pilih : </t>
    </r>
    <r>
      <rPr>
        <b/>
        <sz val="18"/>
        <color theme="1"/>
        <rFont val="Arial Black"/>
        <family val="2"/>
      </rPr>
      <t>Goal-Seek</t>
    </r>
  </si>
  <si>
    <r>
      <t>1. Klik</t>
    </r>
    <r>
      <rPr>
        <b/>
        <sz val="20"/>
        <color rgb="FFFF0000"/>
        <rFont val="Arial Black"/>
        <family val="2"/>
      </rPr>
      <t xml:space="preserve"> Data</t>
    </r>
    <r>
      <rPr>
        <sz val="20"/>
        <color theme="1"/>
        <rFont val="Arial Black"/>
        <family val="2"/>
      </rPr>
      <t xml:space="preserve">, lalu </t>
    </r>
    <r>
      <rPr>
        <b/>
        <sz val="20"/>
        <color rgb="FFFF0000"/>
        <rFont val="Arial Black"/>
        <family val="2"/>
      </rPr>
      <t>What-If Analysis</t>
    </r>
    <r>
      <rPr>
        <sz val="20"/>
        <color theme="1"/>
        <rFont val="Arial Black"/>
        <family val="2"/>
      </rPr>
      <t xml:space="preserve">. Pilih : </t>
    </r>
    <r>
      <rPr>
        <b/>
        <sz val="20"/>
        <color rgb="FFFF0000"/>
        <rFont val="Arial Black"/>
        <family val="2"/>
      </rPr>
      <t>Goal-Seek</t>
    </r>
  </si>
  <si>
    <t>PPh Final  sewa tanah dan atau bangunan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</si>
</sst>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sz val="14"/>
      <color theme="1"/>
      <name val="Arial Black"/>
      <family val="2"/>
    </font>
    <font>
      <sz val="20"/>
      <color theme="1"/>
      <name val="Arial Black"/>
      <family val="2"/>
    </font>
    <font>
      <sz val="20"/>
      <color rgb="FFFF0000"/>
      <name val="Arial Black"/>
      <family val="2"/>
    </font>
    <font>
      <b/>
      <sz val="20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33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41" fontId="0" fillId="0" borderId="0" xfId="1" applyFont="1"/>
    <xf numFmtId="9" fontId="0" fillId="0" borderId="0" xfId="1" applyNumberFormat="1" applyFont="1"/>
    <xf numFmtId="164" fontId="0" fillId="0" borderId="0" xfId="1" applyNumberFormat="1" applyFont="1"/>
    <xf numFmtId="164" fontId="0" fillId="0" borderId="0" xfId="2" applyNumberFormat="1" applyFont="1"/>
    <xf numFmtId="41" fontId="0" fillId="0" borderId="0" xfId="1" applyFont="1" applyAlignment="1">
      <alignment horizontal="center"/>
    </xf>
    <xf numFmtId="41" fontId="0" fillId="2" borderId="0" xfId="1" applyFont="1" applyFill="1"/>
    <xf numFmtId="0" fontId="2" fillId="0" borderId="0" xfId="0" applyFont="1"/>
    <xf numFmtId="0" fontId="0" fillId="0" borderId="1" xfId="0" applyBorder="1"/>
    <xf numFmtId="41" fontId="0" fillId="0" borderId="2" xfId="1" applyFont="1" applyBorder="1"/>
    <xf numFmtId="0" fontId="0" fillId="0" borderId="3" xfId="0" applyBorder="1"/>
    <xf numFmtId="41" fontId="0" fillId="0" borderId="4" xfId="1" applyFont="1" applyBorder="1"/>
    <xf numFmtId="41" fontId="0" fillId="0" borderId="4" xfId="1" applyFont="1" applyBorder="1" applyAlignment="1">
      <alignment horizontal="center"/>
    </xf>
    <xf numFmtId="0" fontId="0" fillId="0" borderId="5" xfId="0" applyBorder="1"/>
    <xf numFmtId="41" fontId="0" fillId="0" borderId="6" xfId="1" applyFont="1" applyBorder="1"/>
    <xf numFmtId="0" fontId="2" fillId="0" borderId="7" xfId="0" applyFont="1" applyBorder="1"/>
    <xf numFmtId="41" fontId="0" fillId="0" borderId="8" xfId="1" applyFont="1" applyBorder="1"/>
    <xf numFmtId="0" fontId="0" fillId="4" borderId="0" xfId="0" applyFill="1"/>
    <xf numFmtId="41" fontId="0" fillId="4" borderId="0" xfId="1" applyFont="1" applyFill="1"/>
    <xf numFmtId="41" fontId="4" fillId="0" borderId="0" xfId="1" applyFont="1"/>
    <xf numFmtId="0" fontId="4" fillId="0" borderId="0" xfId="0" applyFont="1"/>
    <xf numFmtId="9" fontId="4" fillId="0" borderId="0" xfId="1" applyNumberFormat="1" applyFont="1"/>
    <xf numFmtId="0" fontId="5" fillId="0" borderId="0" xfId="0" applyFont="1"/>
    <xf numFmtId="0" fontId="4" fillId="4" borderId="0" xfId="0" applyFont="1" applyFill="1"/>
    <xf numFmtId="41" fontId="6" fillId="0" borderId="0" xfId="1" applyFont="1"/>
    <xf numFmtId="41" fontId="6" fillId="2" borderId="0" xfId="1" applyFont="1" applyFill="1"/>
    <xf numFmtId="41" fontId="6" fillId="4" borderId="0" xfId="1" applyFont="1" applyFill="1"/>
    <xf numFmtId="0" fontId="6" fillId="0" borderId="0" xfId="0" applyFont="1"/>
    <xf numFmtId="0" fontId="6" fillId="4" borderId="0" xfId="0" applyFont="1" applyFill="1"/>
    <xf numFmtId="41" fontId="6" fillId="0" borderId="0" xfId="1" applyFont="1" applyAlignment="1">
      <alignment horizontal="center"/>
    </xf>
    <xf numFmtId="9" fontId="8" fillId="0" borderId="0" xfId="1" applyNumberFormat="1" applyFont="1"/>
    <xf numFmtId="41" fontId="8" fillId="0" borderId="0" xfId="1" applyFont="1"/>
    <xf numFmtId="164" fontId="8" fillId="0" borderId="0" xfId="1" applyNumberFormat="1" applyFont="1"/>
    <xf numFmtId="164" fontId="8" fillId="0" borderId="0" xfId="2" applyNumberFormat="1" applyFont="1"/>
    <xf numFmtId="0" fontId="9" fillId="3" borderId="0" xfId="0" applyFont="1" applyFill="1"/>
    <xf numFmtId="41" fontId="9" fillId="3" borderId="0" xfId="1" applyFont="1" applyFill="1"/>
    <xf numFmtId="9" fontId="9" fillId="3" borderId="0" xfId="1" applyNumberFormat="1" applyFont="1" applyFill="1"/>
    <xf numFmtId="41" fontId="9" fillId="0" borderId="0" xfId="1" applyFont="1"/>
    <xf numFmtId="0" fontId="9" fillId="0" borderId="0" xfId="0" applyFont="1"/>
    <xf numFmtId="41" fontId="9" fillId="2" borderId="0" xfId="1" applyFont="1" applyFill="1"/>
    <xf numFmtId="9" fontId="9" fillId="0" borderId="0" xfId="1" applyNumberFormat="1" applyFont="1"/>
    <xf numFmtId="164" fontId="9" fillId="0" borderId="0" xfId="1" applyNumberFormat="1" applyFont="1"/>
    <xf numFmtId="164" fontId="9" fillId="0" borderId="0" xfId="2" applyNumberFormat="1" applyFont="1"/>
    <xf numFmtId="0" fontId="10" fillId="0" borderId="0" xfId="0" applyFont="1"/>
    <xf numFmtId="41" fontId="9" fillId="0" borderId="0" xfId="1" applyFont="1" applyAlignment="1">
      <alignment horizontal="center"/>
    </xf>
    <xf numFmtId="41" fontId="5" fillId="0" borderId="0" xfId="0" applyNumberFormat="1" applyFo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8"/>
  <sheetViews>
    <sheetView workbookViewId="0">
      <selection activeCell="D11" sqref="D11"/>
    </sheetView>
  </sheetViews>
  <sheetFormatPr defaultRowHeight="15"/>
  <cols>
    <col min="1" max="1" width="70.42578125" customWidth="1"/>
    <col min="2" max="2" width="44.140625" style="1" customWidth="1"/>
    <col min="3" max="3" width="14.85546875" style="1" bestFit="1" customWidth="1"/>
    <col min="4" max="4" width="9.140625" style="1"/>
    <col min="6" max="6" width="17" customWidth="1"/>
  </cols>
  <sheetData>
    <row r="2" spans="1:7" ht="31.5">
      <c r="A2" s="34" t="s">
        <v>0</v>
      </c>
      <c r="B2" s="35">
        <f>SUM(B3:B4)</f>
        <v>14919796.95431472</v>
      </c>
      <c r="C2" s="36">
        <v>1.1000000000000001</v>
      </c>
      <c r="D2" s="37"/>
      <c r="E2" s="38"/>
      <c r="F2" s="45">
        <f>B2</f>
        <v>14919796.95431472</v>
      </c>
      <c r="G2" s="4">
        <f>F2/F7</f>
        <v>1.116751269035533</v>
      </c>
    </row>
    <row r="3" spans="1:7" ht="31.5">
      <c r="A3" s="38" t="s">
        <v>1</v>
      </c>
      <c r="B3" s="39">
        <v>13563451.776649745</v>
      </c>
      <c r="C3" s="40">
        <v>1</v>
      </c>
      <c r="D3" s="37"/>
      <c r="E3" s="38"/>
      <c r="F3" s="22"/>
    </row>
    <row r="4" spans="1:7" ht="31.5">
      <c r="A4" s="38" t="s">
        <v>2</v>
      </c>
      <c r="B4" s="37">
        <f>10%*B3</f>
        <v>1356345.1776649747</v>
      </c>
      <c r="C4" s="40">
        <v>0.1</v>
      </c>
      <c r="D4" s="37"/>
      <c r="E4" s="38"/>
      <c r="F4" s="45">
        <f>10/110*F2</f>
        <v>1356345.1776649745</v>
      </c>
    </row>
    <row r="5" spans="1:7" ht="31.5">
      <c r="A5" s="38"/>
      <c r="B5" s="37"/>
      <c r="C5" s="37"/>
      <c r="D5" s="37"/>
      <c r="E5" s="38"/>
      <c r="F5" s="22"/>
    </row>
    <row r="6" spans="1:7" ht="31.5">
      <c r="A6" s="38" t="s">
        <v>14</v>
      </c>
      <c r="B6" s="37">
        <f>1.5%*B3</f>
        <v>203451.77664974617</v>
      </c>
      <c r="C6" s="41">
        <v>1.4999999999999999E-2</v>
      </c>
      <c r="D6" s="37"/>
      <c r="E6" s="38"/>
      <c r="F6" s="45">
        <f>1.5/110*F2</f>
        <v>203451.77664974617</v>
      </c>
    </row>
    <row r="7" spans="1:7" ht="31.5">
      <c r="A7" s="38" t="s">
        <v>3</v>
      </c>
      <c r="B7" s="39">
        <f>B3-B6</f>
        <v>13359999.999999998</v>
      </c>
      <c r="C7" s="42">
        <f>C3-C6</f>
        <v>0.98499999999999999</v>
      </c>
      <c r="D7" s="37"/>
      <c r="E7" s="38"/>
      <c r="F7" s="45">
        <f>F2-F4-F6</f>
        <v>13359999.999999998</v>
      </c>
    </row>
    <row r="8" spans="1:7" ht="31.5">
      <c r="A8" s="38"/>
      <c r="B8" s="37"/>
      <c r="C8" s="37"/>
      <c r="D8" s="37"/>
      <c r="E8" s="38"/>
      <c r="F8" s="22"/>
    </row>
    <row r="9" spans="1:7" ht="31.5">
      <c r="A9" s="38"/>
      <c r="B9" s="37"/>
      <c r="C9" s="37"/>
      <c r="D9" s="37"/>
      <c r="E9" s="38"/>
      <c r="F9" s="22"/>
    </row>
    <row r="10" spans="1:7" ht="31.5">
      <c r="A10" s="38"/>
      <c r="B10" s="37"/>
      <c r="C10" s="37"/>
      <c r="D10" s="37"/>
      <c r="E10" s="38"/>
      <c r="F10" s="22"/>
    </row>
    <row r="11" spans="1:7" ht="31.5">
      <c r="A11" s="43" t="s">
        <v>4</v>
      </c>
      <c r="B11" s="37"/>
      <c r="C11" s="37"/>
      <c r="D11" s="37"/>
      <c r="E11" s="38"/>
      <c r="F11" s="22"/>
    </row>
    <row r="12" spans="1:7" ht="31.5">
      <c r="A12" s="38" t="s">
        <v>20</v>
      </c>
      <c r="B12" s="37"/>
      <c r="C12" s="37"/>
      <c r="D12" s="37"/>
      <c r="E12" s="38"/>
      <c r="F12" s="22"/>
    </row>
    <row r="13" spans="1:7" ht="31.5">
      <c r="A13" s="38" t="s">
        <v>5</v>
      </c>
      <c r="B13" s="37"/>
      <c r="C13" s="37"/>
      <c r="D13" s="37"/>
      <c r="E13" s="38"/>
      <c r="F13" s="22"/>
    </row>
    <row r="14" spans="1:7" ht="31.5">
      <c r="A14" s="38" t="s">
        <v>6</v>
      </c>
      <c r="B14" s="44" t="s">
        <v>7</v>
      </c>
      <c r="C14" s="37"/>
      <c r="D14" s="37"/>
      <c r="E14" s="38"/>
      <c r="F14" s="22"/>
    </row>
    <row r="15" spans="1:7" ht="31.5">
      <c r="A15" s="38" t="s">
        <v>10</v>
      </c>
      <c r="B15" s="37" t="s">
        <v>17</v>
      </c>
      <c r="C15" s="37"/>
      <c r="D15" s="37"/>
      <c r="E15" s="38"/>
      <c r="F15" s="22"/>
    </row>
    <row r="16" spans="1:7" ht="31.5">
      <c r="A16" s="38" t="s">
        <v>9</v>
      </c>
      <c r="B16" s="44" t="s">
        <v>8</v>
      </c>
      <c r="C16" s="37"/>
      <c r="D16" s="37"/>
      <c r="E16" s="38"/>
      <c r="F16" s="22"/>
    </row>
    <row r="17" spans="1:6" ht="31.5">
      <c r="A17" s="38" t="s">
        <v>11</v>
      </c>
      <c r="B17" s="37"/>
      <c r="C17" s="37"/>
      <c r="D17" s="37"/>
      <c r="E17" s="38"/>
      <c r="F17" s="22"/>
    </row>
    <row r="18" spans="1:6" ht="31.5">
      <c r="A18" s="38"/>
      <c r="B18" s="37"/>
      <c r="C18" s="37"/>
      <c r="D18" s="37"/>
      <c r="E18" s="38"/>
      <c r="F18" s="2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4"/>
  <sheetViews>
    <sheetView zoomScale="130" zoomScaleNormal="130" workbookViewId="0">
      <selection activeCell="H11" sqref="H11"/>
    </sheetView>
  </sheetViews>
  <sheetFormatPr defaultRowHeight="15"/>
  <cols>
    <col min="1" max="1" width="46.7109375" customWidth="1"/>
    <col min="2" max="2" width="28.42578125" style="1" customWidth="1"/>
    <col min="3" max="3" width="10.7109375" style="1" bestFit="1" customWidth="1"/>
    <col min="4" max="4" width="9.140625" style="1"/>
    <col min="6" max="6" width="15.5703125" bestFit="1" customWidth="1"/>
    <col min="7" max="7" width="11.42578125" customWidth="1"/>
  </cols>
  <sheetData>
    <row r="2" spans="1:7" ht="27">
      <c r="A2" s="27" t="s">
        <v>0</v>
      </c>
      <c r="B2" s="24">
        <f>SUM(B3:B4)</f>
        <v>5670103.0927835042</v>
      </c>
      <c r="C2" s="21">
        <v>1.1000000000000001</v>
      </c>
      <c r="D2" s="20"/>
      <c r="F2" s="45">
        <f>B2</f>
        <v>5670103.0927835042</v>
      </c>
      <c r="G2" s="4">
        <f>F2/F7</f>
        <v>1.134020618556701</v>
      </c>
    </row>
    <row r="3" spans="1:7" ht="27">
      <c r="A3" s="27" t="s">
        <v>1</v>
      </c>
      <c r="B3" s="25">
        <v>5154639.1752577312</v>
      </c>
      <c r="C3" s="30">
        <v>1</v>
      </c>
      <c r="D3" s="20"/>
      <c r="F3" s="22"/>
    </row>
    <row r="4" spans="1:7" ht="27">
      <c r="A4" s="28" t="s">
        <v>2</v>
      </c>
      <c r="B4" s="26">
        <f>10%*B3</f>
        <v>515463.91752577317</v>
      </c>
      <c r="C4" s="30">
        <v>0.1</v>
      </c>
      <c r="D4" s="20"/>
      <c r="F4" s="45">
        <f>10/110*F2</f>
        <v>515463.91752577311</v>
      </c>
    </row>
    <row r="5" spans="1:7" ht="27">
      <c r="A5" s="23"/>
      <c r="B5" s="26"/>
      <c r="C5" s="31"/>
      <c r="D5" s="20"/>
      <c r="F5" s="22"/>
    </row>
    <row r="6" spans="1:7" ht="27">
      <c r="A6" s="23" t="s">
        <v>15</v>
      </c>
      <c r="B6" s="26">
        <f>3%*B3</f>
        <v>154639.17525773193</v>
      </c>
      <c r="C6" s="32">
        <v>0.03</v>
      </c>
      <c r="D6" s="20"/>
      <c r="F6" s="45">
        <f>3/110*F2</f>
        <v>154639.17525773193</v>
      </c>
    </row>
    <row r="7" spans="1:7" ht="27">
      <c r="A7" s="27" t="s">
        <v>3</v>
      </c>
      <c r="B7" s="25">
        <f>B3-B6</f>
        <v>4999999.9999999991</v>
      </c>
      <c r="C7" s="33">
        <f>C3-C6</f>
        <v>0.97</v>
      </c>
      <c r="D7" s="20"/>
      <c r="F7" s="45">
        <f>F2-F4-F6</f>
        <v>4999999.9999999991</v>
      </c>
    </row>
    <row r="8" spans="1:7" ht="18.75">
      <c r="A8" s="20"/>
      <c r="B8" s="19"/>
      <c r="C8" s="19"/>
      <c r="D8" s="19"/>
    </row>
    <row r="9" spans="1:7" ht="18.75">
      <c r="A9" s="20"/>
      <c r="B9" s="19"/>
      <c r="C9" s="19"/>
      <c r="D9" s="19"/>
    </row>
    <row r="10" spans="1:7" ht="18.75">
      <c r="A10" s="20"/>
      <c r="B10" s="19"/>
      <c r="C10" s="19"/>
      <c r="D10" s="19"/>
    </row>
    <row r="11" spans="1:7" ht="27">
      <c r="A11" s="27" t="s">
        <v>4</v>
      </c>
      <c r="B11" s="24"/>
      <c r="C11" s="19"/>
      <c r="D11" s="20"/>
    </row>
    <row r="12" spans="1:7" ht="27">
      <c r="A12" s="27" t="s">
        <v>19</v>
      </c>
      <c r="B12" s="24"/>
      <c r="C12" s="19"/>
      <c r="D12" s="20"/>
    </row>
    <row r="13" spans="1:7" ht="27">
      <c r="A13" s="27" t="s">
        <v>5</v>
      </c>
      <c r="B13" s="24"/>
      <c r="C13" s="19"/>
      <c r="D13" s="20"/>
    </row>
    <row r="14" spans="1:7" ht="27">
      <c r="A14" s="27" t="s">
        <v>6</v>
      </c>
      <c r="B14" s="29" t="s">
        <v>7</v>
      </c>
      <c r="C14" s="19"/>
      <c r="D14" s="20"/>
    </row>
    <row r="15" spans="1:7" ht="27">
      <c r="A15" s="27" t="s">
        <v>10</v>
      </c>
      <c r="B15" s="24" t="s">
        <v>17</v>
      </c>
      <c r="C15" s="19"/>
      <c r="D15" s="20"/>
    </row>
    <row r="16" spans="1:7" ht="27">
      <c r="A16" s="27" t="s">
        <v>9</v>
      </c>
      <c r="B16" s="29" t="s">
        <v>8</v>
      </c>
      <c r="C16" s="19"/>
      <c r="D16" s="20"/>
    </row>
    <row r="17" spans="1:4" ht="27">
      <c r="A17" s="27" t="s">
        <v>11</v>
      </c>
      <c r="B17" s="27"/>
      <c r="C17" s="20"/>
      <c r="D17" s="20"/>
    </row>
    <row r="18" spans="1:4" ht="27">
      <c r="A18" s="27"/>
      <c r="B18" s="24"/>
      <c r="C18" s="19"/>
      <c r="D18" s="19"/>
    </row>
    <row r="19" spans="1:4" ht="18.75">
      <c r="A19" s="20"/>
      <c r="B19" s="19"/>
      <c r="C19" s="19"/>
      <c r="D19" s="19"/>
    </row>
    <row r="20" spans="1:4" ht="18.75">
      <c r="A20" s="20"/>
      <c r="B20" s="19"/>
      <c r="C20" s="19"/>
      <c r="D20" s="19"/>
    </row>
    <row r="21" spans="1:4" ht="18.75">
      <c r="A21" s="20"/>
      <c r="B21" s="19"/>
      <c r="C21" s="19"/>
      <c r="D21" s="19"/>
    </row>
    <row r="22" spans="1:4" ht="18.75">
      <c r="A22" s="20"/>
      <c r="B22" s="19"/>
      <c r="C22" s="19"/>
      <c r="D22" s="19"/>
    </row>
    <row r="23" spans="1:4" ht="18.75">
      <c r="A23" s="20"/>
      <c r="B23" s="19"/>
      <c r="C23" s="19"/>
      <c r="D23" s="19"/>
    </row>
    <row r="24" spans="1:4" ht="18.75">
      <c r="A24" s="20"/>
      <c r="B24" s="19"/>
      <c r="C24" s="19"/>
      <c r="D24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7"/>
  <sheetViews>
    <sheetView zoomScale="150" zoomScaleNormal="150" workbookViewId="0">
      <selection activeCell="F2" sqref="F2:G7"/>
    </sheetView>
  </sheetViews>
  <sheetFormatPr defaultRowHeight="15"/>
  <cols>
    <col min="1" max="1" width="33.28515625" customWidth="1"/>
    <col min="2" max="2" width="14.28515625" style="1" bestFit="1" customWidth="1"/>
    <col min="3" max="4" width="9.140625" style="1"/>
    <col min="6" max="6" width="15.5703125" bestFit="1" customWidth="1"/>
  </cols>
  <sheetData>
    <row r="2" spans="1:7" ht="19.5">
      <c r="A2" t="s">
        <v>0</v>
      </c>
      <c r="B2" s="1">
        <f>SUM(B3:B4)</f>
        <v>4489795.9183673467</v>
      </c>
      <c r="C2" s="2">
        <v>1.1000000000000001</v>
      </c>
      <c r="F2" s="45">
        <f>B2</f>
        <v>4489795.9183673467</v>
      </c>
      <c r="G2" s="4">
        <f>F2/F7</f>
        <v>1.1224489795918369</v>
      </c>
    </row>
    <row r="3" spans="1:7" ht="19.5">
      <c r="A3" t="s">
        <v>1</v>
      </c>
      <c r="B3" s="6">
        <v>4081632.6530612241</v>
      </c>
      <c r="C3" s="2">
        <v>1</v>
      </c>
      <c r="F3" s="22"/>
    </row>
    <row r="4" spans="1:7" ht="19.5">
      <c r="A4" t="s">
        <v>2</v>
      </c>
      <c r="B4" s="1">
        <f>10%*B3</f>
        <v>408163.26530612243</v>
      </c>
      <c r="C4" s="2">
        <v>0.1</v>
      </c>
      <c r="F4" s="45">
        <f>10/110*F2</f>
        <v>408163.26530612243</v>
      </c>
    </row>
    <row r="5" spans="1:7" ht="19.5">
      <c r="F5" s="22"/>
    </row>
    <row r="6" spans="1:7" ht="19.5">
      <c r="A6" t="s">
        <v>13</v>
      </c>
      <c r="B6" s="1">
        <f>2%*B3</f>
        <v>81632.653061224482</v>
      </c>
      <c r="C6" s="3">
        <v>0.02</v>
      </c>
      <c r="F6" s="45">
        <f>2/110*F2</f>
        <v>81632.653061224482</v>
      </c>
    </row>
    <row r="7" spans="1:7" ht="19.5">
      <c r="A7" t="s">
        <v>3</v>
      </c>
      <c r="B7" s="6">
        <f>B3-B6</f>
        <v>3999999.9999999995</v>
      </c>
      <c r="C7" s="4">
        <f>C3-C6</f>
        <v>0.98</v>
      </c>
      <c r="F7" s="45">
        <f>F2-F4-F6</f>
        <v>3999999.9999999995</v>
      </c>
    </row>
    <row r="11" spans="1:7">
      <c r="A11" s="15" t="s">
        <v>4</v>
      </c>
      <c r="B11" s="16"/>
    </row>
    <row r="12" spans="1:7">
      <c r="A12" s="8" t="s">
        <v>12</v>
      </c>
      <c r="B12" s="9"/>
    </row>
    <row r="13" spans="1:7">
      <c r="A13" s="10" t="s">
        <v>5</v>
      </c>
      <c r="B13" s="11"/>
    </row>
    <row r="14" spans="1:7">
      <c r="A14" s="10" t="s">
        <v>6</v>
      </c>
      <c r="B14" s="12" t="s">
        <v>7</v>
      </c>
    </row>
    <row r="15" spans="1:7">
      <c r="A15" s="10" t="s">
        <v>10</v>
      </c>
      <c r="B15" s="1" t="s">
        <v>17</v>
      </c>
    </row>
    <row r="16" spans="1:7">
      <c r="A16" s="10" t="s">
        <v>9</v>
      </c>
      <c r="B16" s="12" t="s">
        <v>8</v>
      </c>
    </row>
    <row r="17" spans="1:2">
      <c r="A17" s="13" t="s">
        <v>11</v>
      </c>
      <c r="B17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7"/>
  <sheetViews>
    <sheetView workbookViewId="0">
      <selection activeCell="G4" sqref="G4"/>
    </sheetView>
  </sheetViews>
  <sheetFormatPr defaultRowHeight="15"/>
  <cols>
    <col min="1" max="1" width="46.85546875" bestFit="1" customWidth="1"/>
    <col min="2" max="2" width="14.28515625" style="1" bestFit="1" customWidth="1"/>
    <col min="3" max="4" width="9.140625" style="1"/>
    <col min="6" max="6" width="15.5703125" bestFit="1" customWidth="1"/>
  </cols>
  <sheetData>
    <row r="2" spans="1:7" ht="19.5">
      <c r="A2" t="s">
        <v>0</v>
      </c>
      <c r="B2" s="1">
        <f>SUM(B3:B4)</f>
        <v>3437499.9999999995</v>
      </c>
      <c r="C2" s="2">
        <v>1.1000000000000001</v>
      </c>
      <c r="F2" s="45">
        <f>B2</f>
        <v>3437499.9999999995</v>
      </c>
      <c r="G2" s="4">
        <f>F2/F7</f>
        <v>1.1458333333333333</v>
      </c>
    </row>
    <row r="3" spans="1:7" ht="19.5">
      <c r="A3" t="s">
        <v>1</v>
      </c>
      <c r="B3" s="6">
        <v>3124999.9999999995</v>
      </c>
      <c r="C3" s="2">
        <v>1</v>
      </c>
      <c r="F3" s="22"/>
    </row>
    <row r="4" spans="1:7" ht="19.5">
      <c r="A4" t="s">
        <v>2</v>
      </c>
      <c r="B4" s="1">
        <f>10%*B3</f>
        <v>312499.99999999994</v>
      </c>
      <c r="C4" s="2">
        <v>0.1</v>
      </c>
      <c r="F4" s="45">
        <f>10/110*F2</f>
        <v>312499.99999999994</v>
      </c>
    </row>
    <row r="5" spans="1:7" ht="19.5">
      <c r="F5" s="22"/>
    </row>
    <row r="6" spans="1:7" ht="19.5">
      <c r="A6" t="s">
        <v>16</v>
      </c>
      <c r="B6" s="1">
        <f>4%*B3</f>
        <v>124999.99999999999</v>
      </c>
      <c r="C6" s="2">
        <v>0.04</v>
      </c>
      <c r="F6" s="45">
        <f>4/110*F2</f>
        <v>124999.99999999997</v>
      </c>
    </row>
    <row r="7" spans="1:7" ht="19.5">
      <c r="A7" t="s">
        <v>3</v>
      </c>
      <c r="B7" s="6">
        <f>B3-B6</f>
        <v>2999999.9999999995</v>
      </c>
      <c r="C7" s="4">
        <f>C3-C6</f>
        <v>0.96</v>
      </c>
      <c r="F7" s="45">
        <f>F2-F4-F6</f>
        <v>2999999.9999999995</v>
      </c>
    </row>
    <row r="11" spans="1:7">
      <c r="A11" s="7" t="s">
        <v>4</v>
      </c>
    </row>
    <row r="12" spans="1:7">
      <c r="A12" t="s">
        <v>12</v>
      </c>
    </row>
    <row r="13" spans="1:7">
      <c r="A13" t="s">
        <v>5</v>
      </c>
    </row>
    <row r="14" spans="1:7">
      <c r="A14" t="s">
        <v>6</v>
      </c>
      <c r="B14" s="5" t="s">
        <v>7</v>
      </c>
    </row>
    <row r="15" spans="1:7">
      <c r="A15" t="s">
        <v>10</v>
      </c>
      <c r="B15" s="1" t="s">
        <v>17</v>
      </c>
    </row>
    <row r="16" spans="1:7">
      <c r="A16" t="s">
        <v>9</v>
      </c>
      <c r="B16" s="5" t="s">
        <v>8</v>
      </c>
    </row>
    <row r="17" spans="1:1">
      <c r="A17" t="s"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A7" sqref="A7"/>
    </sheetView>
  </sheetViews>
  <sheetFormatPr defaultRowHeight="15"/>
  <cols>
    <col min="1" max="1" width="40.28515625" customWidth="1"/>
    <col min="2" max="2" width="14.28515625" style="1" bestFit="1" customWidth="1"/>
    <col min="3" max="4" width="9.140625" style="1"/>
  </cols>
  <sheetData>
    <row r="2" spans="1:4">
      <c r="C2" s="2"/>
      <c r="D2"/>
    </row>
    <row r="3" spans="1:4">
      <c r="A3" t="s">
        <v>1</v>
      </c>
      <c r="B3" s="6">
        <v>16666666.666666668</v>
      </c>
      <c r="C3" s="2">
        <v>1</v>
      </c>
      <c r="D3"/>
    </row>
    <row r="4" spans="1:4">
      <c r="A4" s="17" t="s">
        <v>21</v>
      </c>
      <c r="B4" s="18">
        <f>10%*B3</f>
        <v>1666666.666666667</v>
      </c>
      <c r="C4" s="3">
        <v>0.1</v>
      </c>
      <c r="D4"/>
    </row>
    <row r="5" spans="1:4">
      <c r="A5" t="s">
        <v>18</v>
      </c>
      <c r="B5" s="6">
        <f>B3-B4</f>
        <v>15000000</v>
      </c>
      <c r="C5" s="4">
        <f>C3-C4</f>
        <v>0.9</v>
      </c>
      <c r="D5"/>
    </row>
    <row r="9" spans="1:4">
      <c r="A9" s="7" t="s">
        <v>4</v>
      </c>
      <c r="D9"/>
    </row>
    <row r="10" spans="1:4">
      <c r="A10" t="s">
        <v>12</v>
      </c>
      <c r="D10"/>
    </row>
    <row r="11" spans="1:4">
      <c r="A11" t="s">
        <v>5</v>
      </c>
      <c r="D11"/>
    </row>
    <row r="12" spans="1:4">
      <c r="A12" t="s">
        <v>6</v>
      </c>
      <c r="B12" s="5" t="s">
        <v>7</v>
      </c>
      <c r="D12"/>
    </row>
    <row r="13" spans="1:4">
      <c r="A13" t="s">
        <v>10</v>
      </c>
      <c r="B13" s="1" t="s">
        <v>17</v>
      </c>
      <c r="D13"/>
    </row>
    <row r="14" spans="1:4">
      <c r="A14" t="s">
        <v>9</v>
      </c>
      <c r="B14" s="5" t="s">
        <v>8</v>
      </c>
      <c r="D14"/>
    </row>
    <row r="15" spans="1:4">
      <c r="A15" t="s">
        <v>11</v>
      </c>
      <c r="B15"/>
      <c r="C15"/>
      <c r="D15"/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PPh Pasal 22 berNPWP</vt:lpstr>
      <vt:lpstr>PPh Pasal 22 nonNPWP</vt:lpstr>
      <vt:lpstr>PPh Pasal 23 berNPWP</vt:lpstr>
      <vt:lpstr>PPh Pasal 23 nonNPWP</vt:lpstr>
      <vt:lpstr>Final sewa tanahbangunan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Lenovo</cp:lastModifiedBy>
  <dcterms:created xsi:type="dcterms:W3CDTF">2015-04-13T02:20:35Z</dcterms:created>
  <dcterms:modified xsi:type="dcterms:W3CDTF">2018-09-21T09:49:02Z</dcterms:modified>
</cp:coreProperties>
</file>